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390" yWindow="120" windowWidth="8850" windowHeight="4500"/>
  </bookViews>
  <sheets>
    <sheet name="Model" sheetId="4" r:id="rId1"/>
    <sheet name="Compare" sheetId="5" r:id="rId2"/>
  </sheets>
  <definedNames>
    <definedName name="solver_adj" localSheetId="0" hidden="1">Model!$B$18:$C$18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in" localSheetId="0" hidden="1">2</definedName>
    <definedName name="solver_lva" localSheetId="0" hidden="1">2</definedName>
    <definedName name="solver_mip" localSheetId="0" hidden="1">1000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1000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opt" localSheetId="0" hidden="1">Model!$C$27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o" localSheetId="0" hidden="1">2</definedName>
    <definedName name="solver_rep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1" hidden="1">2</definedName>
    <definedName name="solver_typ" localSheetId="0" hidden="1">2</definedName>
    <definedName name="solver_val" localSheetId="0" hidden="1">0</definedName>
    <definedName name="solver_ver" localSheetId="1" hidden="1">12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D17" i="4" l="1"/>
  <c r="C17" i="4"/>
  <c r="B17" i="4"/>
  <c r="B26" i="4" s="1"/>
  <c r="C26" i="4" s="1"/>
  <c r="D16" i="4"/>
  <c r="C16" i="4"/>
  <c r="B16" i="4"/>
  <c r="B25" i="4" s="1"/>
  <c r="C25" i="4" s="1"/>
  <c r="D15" i="4"/>
  <c r="C15" i="4"/>
  <c r="B15" i="4"/>
  <c r="B24" i="4" s="1"/>
  <c r="D14" i="4"/>
  <c r="C14" i="4"/>
  <c r="B14" i="4"/>
  <c r="D13" i="4"/>
  <c r="C13" i="4"/>
  <c r="B13" i="4"/>
  <c r="B22" i="4" s="1"/>
  <c r="B23" i="4" l="1"/>
  <c r="C23" i="4" s="1"/>
  <c r="C24" i="4"/>
  <c r="C22" i="4"/>
  <c r="C27" i="4" l="1"/>
  <c r="B27" i="4"/>
</calcChain>
</file>

<file path=xl/sharedStrings.xml><?xml version="1.0" encoding="utf-8"?>
<sst xmlns="http://schemas.openxmlformats.org/spreadsheetml/2006/main" count="29" uniqueCount="17">
  <si>
    <t>Demand</t>
  </si>
  <si>
    <t>Cell</t>
  </si>
  <si>
    <t>Location</t>
  </si>
  <si>
    <t>Assembly</t>
  </si>
  <si>
    <t>Fabrication</t>
  </si>
  <si>
    <t>Paint</t>
  </si>
  <si>
    <t>Subassembly 1</t>
  </si>
  <si>
    <t>Subassembly 2</t>
  </si>
  <si>
    <t>Model</t>
  </si>
  <si>
    <t>Bin Location</t>
  </si>
  <si>
    <t>Distance</t>
  </si>
  <si>
    <t>Weighted Distance</t>
  </si>
  <si>
    <t>Sum</t>
  </si>
  <si>
    <t>Parameters and uncotrollable inputs</t>
  </si>
  <si>
    <t>LaRosa</t>
  </si>
  <si>
    <t>Unweighted Solution</t>
  </si>
  <si>
    <t xml:space="preserve">Demand Weighted Solution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</si>
</sst>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1" xfId="0" applyFont="1" applyBorder="1"/>
    <xf numFmtId="0" fontId="2" fillId="2" borderId="2" xfId="0" applyFont="1" applyFill="1" applyBorder="1"/>
    <xf numFmtId="0" fontId="2" fillId="0" borderId="0" xfId="0" applyFont="1" applyFill="1" applyBorder="1"/>
    <xf numFmtId="2" fontId="2" fillId="0" borderId="0" xfId="0" applyNumberFormat="1" applyFont="1"/>
    <xf numFmtId="2" fontId="2" fillId="0" borderId="1" xfId="0" applyNumberFormat="1" applyFont="1" applyBorder="1"/>
    <xf numFmtId="0" fontId="3" fillId="0" borderId="0" xfId="0" applyFont="1" applyProtection="1">
      <protection hidden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LaRosa</a:t>
            </a:r>
          </a:p>
        </c:rich>
      </c:tx>
      <c:layout>
        <c:manualLayout>
          <c:xMode val="edge"/>
          <c:yMode val="edge"/>
          <c:x val="0.1909307875894988"/>
          <c:y val="3.9062574505948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65393794749401E-2"/>
          <c:y val="0.22265667468390404"/>
          <c:w val="0.85441527446300713"/>
          <c:h val="0.58203236013862636"/>
        </c:manualLayout>
      </c:layout>
      <c:bubbleChart>
        <c:varyColors val="1"/>
        <c:ser>
          <c:idx val="1"/>
          <c:order val="0"/>
          <c:tx>
            <c:v>Jack's Job Shop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1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1"/>
          </c:dPt>
          <c:dPt>
            <c:idx val="2"/>
            <c:invertIfNegative val="0"/>
            <c:bubble3D val="1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1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1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1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Model!$B$13:$B$18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2.5</c:v>
                </c:pt>
                <c:pt idx="3">
                  <c:v>3</c:v>
                </c:pt>
                <c:pt idx="4">
                  <c:v>4</c:v>
                </c:pt>
                <c:pt idx="5">
                  <c:v>1.9094238708194418</c:v>
                </c:pt>
              </c:numCache>
            </c:numRef>
          </c:xVal>
          <c:yVal>
            <c:numRef>
              <c:f>Model!$C$13:$C$18</c:f>
              <c:numCache>
                <c:formatCode>General</c:formatCode>
                <c:ptCount val="6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2.7209577121654589</c:v>
                </c:pt>
              </c:numCache>
            </c:numRef>
          </c:yVal>
          <c:bubbleSize>
            <c:numRef>
              <c:f>Model!$D$13:$D$18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13</c:v>
                </c:pt>
                <c:pt idx="3">
                  <c:v>7</c:v>
                </c:pt>
                <c:pt idx="4">
                  <c:v>17</c:v>
                </c:pt>
                <c:pt idx="5">
                  <c:v>7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80"/>
        <c:showNegBubbles val="0"/>
        <c:axId val="844366032"/>
        <c:axId val="844366592"/>
      </c:bubbleChart>
      <c:valAx>
        <c:axId val="844366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366592"/>
        <c:crosses val="autoZero"/>
        <c:crossBetween val="midCat"/>
      </c:valAx>
      <c:valAx>
        <c:axId val="84436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3660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4</xdr:row>
      <xdr:rowOff>123824</xdr:rowOff>
    </xdr:from>
    <xdr:to>
      <xdr:col>11</xdr:col>
      <xdr:colOff>152400</xdr:colOff>
      <xdr:row>19</xdr:row>
      <xdr:rowOff>104774</xdr:rowOff>
    </xdr:to>
    <xdr:graphicFrame macro="">
      <xdr:nvGraphicFramePr>
        <xdr:cNvPr id="2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0.2418</cdr:x>
      <cdr:y>0.2369</cdr:y>
    </cdr:from>
    <cdr:to>
      <cdr:x>0.34893</cdr:x>
      <cdr:y>0.33421</cdr:y>
    </cdr:to>
    <cdr:sp macro="" textlink="">
      <cdr:nvSpPr>
        <cdr:cNvPr id="307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86" y="583093"/>
          <a:ext cx="428602" cy="238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Fab</a:t>
          </a:r>
          <a:endParaRPr lang="en-US"/>
        </a:p>
      </cdr:txBody>
    </cdr:sp>
  </cdr:relSizeAnchor>
  <cdr:relSizeAnchor xmlns:cdr="http://schemas.openxmlformats.org/drawingml/2006/chartDrawing">
    <cdr:from>
      <cdr:x>0.22545</cdr:x>
      <cdr:y>0.68333</cdr:y>
    </cdr:from>
    <cdr:to>
      <cdr:x>0.35162</cdr:x>
      <cdr:y>0.80394</cdr:y>
    </cdr:to>
    <cdr:sp macro="" textlink="">
      <cdr:nvSpPr>
        <cdr:cNvPr id="307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5073" y="1675910"/>
          <a:ext cx="504754" cy="295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Paint</a:t>
          </a:r>
          <a:endParaRPr lang="en-US"/>
        </a:p>
      </cdr:txBody>
    </cdr:sp>
  </cdr:relSizeAnchor>
  <cdr:relSizeAnchor xmlns:cdr="http://schemas.openxmlformats.org/drawingml/2006/chartDrawing">
    <cdr:from>
      <cdr:x>0.49073</cdr:x>
      <cdr:y>0.68333</cdr:y>
    </cdr:from>
    <cdr:to>
      <cdr:x>0.59079</cdr:x>
      <cdr:y>0.80394</cdr:y>
    </cdr:to>
    <cdr:sp macro="" textlink="">
      <cdr:nvSpPr>
        <cdr:cNvPr id="307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325" y="1675910"/>
          <a:ext cx="400288" cy="295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Sub I</a:t>
          </a:r>
          <a:endParaRPr lang="en-US"/>
        </a:p>
      </cdr:txBody>
    </cdr:sp>
  </cdr:relSizeAnchor>
  <cdr:relSizeAnchor xmlns:cdr="http://schemas.openxmlformats.org/drawingml/2006/chartDrawing">
    <cdr:from>
      <cdr:x>0.5205</cdr:x>
      <cdr:y>0.15305</cdr:y>
    </cdr:from>
    <cdr:to>
      <cdr:x>0.68011</cdr:x>
      <cdr:y>0.26597</cdr:y>
    </cdr:to>
    <cdr:sp macro="" textlink="">
      <cdr:nvSpPr>
        <cdr:cNvPr id="307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5435" y="377822"/>
          <a:ext cx="638509" cy="2764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Sub II</a:t>
          </a:r>
          <a:endParaRPr lang="en-US"/>
        </a:p>
      </cdr:txBody>
    </cdr:sp>
  </cdr:relSizeAnchor>
  <cdr:relSizeAnchor xmlns:cdr="http://schemas.openxmlformats.org/drawingml/2006/chartDrawing">
    <cdr:from>
      <cdr:x>0.73868</cdr:x>
      <cdr:y>0.48198</cdr:y>
    </cdr:from>
    <cdr:to>
      <cdr:x>0.87437</cdr:x>
      <cdr:y>0.55598</cdr:y>
    </cdr:to>
    <cdr:sp macro="" textlink="">
      <cdr:nvSpPr>
        <cdr:cNvPr id="307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8259" y="1183025"/>
          <a:ext cx="542829" cy="1811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Assem</a:t>
          </a:r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7</xdr:row>
      <xdr:rowOff>85725</xdr:rowOff>
    </xdr:from>
    <xdr:to>
      <xdr:col>6</xdr:col>
      <xdr:colOff>609080</xdr:colOff>
      <xdr:row>21</xdr:row>
      <xdr:rowOff>132994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9175" y="1419225"/>
          <a:ext cx="4161905" cy="2847619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7</xdr:row>
      <xdr:rowOff>142875</xdr:rowOff>
    </xdr:from>
    <xdr:to>
      <xdr:col>12</xdr:col>
      <xdr:colOff>551815</xdr:colOff>
      <xdr:row>21</xdr:row>
      <xdr:rowOff>151765</xdr:rowOff>
    </xdr:to>
    <xdr:pic>
      <xdr:nvPicPr>
        <xdr:cNvPr id="5" name="Picture 4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91150" y="1476375"/>
          <a:ext cx="4304665" cy="2809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workbookViewId="0">
      <selection activeCell="A33" sqref="A33"/>
    </sheetView>
  </sheetViews>
  <sheetFormatPr defaultRowHeight="15.75" x14ac:dyDescent="0.25"/>
  <cols>
    <col min="1" max="1" width="32.33203125" style="2" customWidth="1"/>
    <col min="2" max="16384" width="8.88671875" style="2"/>
  </cols>
  <sheetData>
    <row r="1" spans="1:4" ht="18" x14ac:dyDescent="0.25">
      <c r="A1" s="1" t="s">
        <v>14</v>
      </c>
    </row>
    <row r="2" spans="1:4" ht="18" x14ac:dyDescent="0.25">
      <c r="A2" s="1"/>
    </row>
    <row r="3" spans="1:4" x14ac:dyDescent="0.25">
      <c r="A3" s="2" t="s">
        <v>13</v>
      </c>
    </row>
    <row r="4" spans="1:4" x14ac:dyDescent="0.25">
      <c r="A4" s="2" t="s">
        <v>1</v>
      </c>
      <c r="B4" s="2" t="s">
        <v>2</v>
      </c>
      <c r="D4" s="2" t="s">
        <v>0</v>
      </c>
    </row>
    <row r="5" spans="1:4" x14ac:dyDescent="0.25">
      <c r="A5" s="2" t="s">
        <v>4</v>
      </c>
      <c r="B5" s="2">
        <v>1</v>
      </c>
      <c r="C5" s="2">
        <v>4</v>
      </c>
      <c r="D5" s="2">
        <v>12</v>
      </c>
    </row>
    <row r="6" spans="1:4" x14ac:dyDescent="0.25">
      <c r="A6" s="2" t="s">
        <v>5</v>
      </c>
      <c r="B6" s="2">
        <v>1</v>
      </c>
      <c r="C6" s="2">
        <v>2</v>
      </c>
      <c r="D6" s="2">
        <v>24</v>
      </c>
    </row>
    <row r="7" spans="1:4" x14ac:dyDescent="0.25">
      <c r="A7" s="2" t="s">
        <v>6</v>
      </c>
      <c r="B7" s="2">
        <v>2.5</v>
      </c>
      <c r="C7" s="2">
        <v>2</v>
      </c>
      <c r="D7" s="2">
        <v>13</v>
      </c>
    </row>
    <row r="8" spans="1:4" x14ac:dyDescent="0.25">
      <c r="A8" s="2" t="s">
        <v>7</v>
      </c>
      <c r="B8" s="2">
        <v>3</v>
      </c>
      <c r="C8" s="2">
        <v>5</v>
      </c>
      <c r="D8" s="2">
        <v>7</v>
      </c>
    </row>
    <row r="9" spans="1:4" x14ac:dyDescent="0.25">
      <c r="A9" s="2" t="s">
        <v>3</v>
      </c>
      <c r="B9" s="2">
        <v>4</v>
      </c>
      <c r="C9" s="2">
        <v>4</v>
      </c>
      <c r="D9" s="2">
        <v>17</v>
      </c>
    </row>
    <row r="11" spans="1:4" x14ac:dyDescent="0.25">
      <c r="A11" s="2" t="s">
        <v>8</v>
      </c>
    </row>
    <row r="12" spans="1:4" x14ac:dyDescent="0.25">
      <c r="B12" s="2" t="s">
        <v>2</v>
      </c>
      <c r="D12" s="2" t="s">
        <v>0</v>
      </c>
    </row>
    <row r="13" spans="1:4" x14ac:dyDescent="0.25">
      <c r="A13" s="3" t="s">
        <v>4</v>
      </c>
      <c r="B13" s="2">
        <f t="shared" ref="B13:D17" si="0">B5</f>
        <v>1</v>
      </c>
      <c r="C13" s="2">
        <f t="shared" si="0"/>
        <v>4</v>
      </c>
      <c r="D13" s="2">
        <f t="shared" si="0"/>
        <v>12</v>
      </c>
    </row>
    <row r="14" spans="1:4" x14ac:dyDescent="0.25">
      <c r="A14" s="2" t="s">
        <v>5</v>
      </c>
      <c r="B14" s="2">
        <f t="shared" si="0"/>
        <v>1</v>
      </c>
      <c r="C14" s="2">
        <f t="shared" si="0"/>
        <v>2</v>
      </c>
      <c r="D14" s="2">
        <f t="shared" si="0"/>
        <v>24</v>
      </c>
    </row>
    <row r="15" spans="1:4" x14ac:dyDescent="0.25">
      <c r="A15" s="2" t="s">
        <v>6</v>
      </c>
      <c r="B15" s="2">
        <f t="shared" si="0"/>
        <v>2.5</v>
      </c>
      <c r="C15" s="2">
        <f t="shared" si="0"/>
        <v>2</v>
      </c>
      <c r="D15" s="2">
        <f t="shared" si="0"/>
        <v>13</v>
      </c>
    </row>
    <row r="16" spans="1:4" x14ac:dyDescent="0.25">
      <c r="A16" s="2" t="s">
        <v>7</v>
      </c>
      <c r="B16" s="2">
        <f t="shared" si="0"/>
        <v>3</v>
      </c>
      <c r="C16" s="2">
        <f t="shared" si="0"/>
        <v>5</v>
      </c>
      <c r="D16" s="2">
        <f t="shared" si="0"/>
        <v>7</v>
      </c>
    </row>
    <row r="17" spans="1:7" x14ac:dyDescent="0.25">
      <c r="A17" s="4" t="s">
        <v>3</v>
      </c>
      <c r="B17" s="2">
        <f t="shared" si="0"/>
        <v>4</v>
      </c>
      <c r="C17" s="2">
        <f t="shared" si="0"/>
        <v>4</v>
      </c>
      <c r="D17" s="2">
        <f t="shared" si="0"/>
        <v>17</v>
      </c>
    </row>
    <row r="18" spans="1:7" x14ac:dyDescent="0.25">
      <c r="A18" s="2" t="s">
        <v>9</v>
      </c>
      <c r="B18" s="5">
        <v>1.9094238708194418</v>
      </c>
      <c r="C18" s="5">
        <v>2.7209577121654589</v>
      </c>
      <c r="D18" s="9">
        <v>7</v>
      </c>
    </row>
    <row r="21" spans="1:7" x14ac:dyDescent="0.25">
      <c r="B21" s="2" t="s">
        <v>10</v>
      </c>
      <c r="C21" s="2" t="s">
        <v>11</v>
      </c>
    </row>
    <row r="22" spans="1:7" x14ac:dyDescent="0.25">
      <c r="A22" s="2" t="s">
        <v>4</v>
      </c>
      <c r="B22" s="7">
        <f>SQRT(($B$18-B13)^2+($C$18-C13)^2)</f>
        <v>1.5693950907547893</v>
      </c>
      <c r="C22" s="7">
        <f>B22*D13</f>
        <v>18.832741089057471</v>
      </c>
    </row>
    <row r="23" spans="1:7" x14ac:dyDescent="0.25">
      <c r="A23" s="2" t="s">
        <v>5</v>
      </c>
      <c r="B23" s="7">
        <f>SQRT(($B$18-B14)^2+($C$18-C14)^2)</f>
        <v>1.1605308266250705</v>
      </c>
      <c r="C23" s="7">
        <f>B23*D14</f>
        <v>27.852739839001693</v>
      </c>
    </row>
    <row r="24" spans="1:7" x14ac:dyDescent="0.25">
      <c r="A24" s="2" t="s">
        <v>6</v>
      </c>
      <c r="B24" s="7">
        <f>SQRT(($B$18-B15)^2+($C$18-C15)^2)</f>
        <v>0.9319657649767743</v>
      </c>
      <c r="C24" s="7">
        <f>B24*D15</f>
        <v>12.115554944698065</v>
      </c>
    </row>
    <row r="25" spans="1:7" x14ac:dyDescent="0.25">
      <c r="A25" s="2" t="s">
        <v>7</v>
      </c>
      <c r="B25" s="7">
        <f>SQRT(($B$18-B16)^2+($C$18-C16)^2)</f>
        <v>2.5265371644360486</v>
      </c>
      <c r="C25" s="7">
        <f>B25*D16</f>
        <v>17.685760151052339</v>
      </c>
      <c r="F25" s="6"/>
      <c r="G25" s="6"/>
    </row>
    <row r="26" spans="1:7" x14ac:dyDescent="0.25">
      <c r="A26" s="4" t="s">
        <v>3</v>
      </c>
      <c r="B26" s="8">
        <f>SQRT(($B$18-B17)^2+($C$18-C17)^2)</f>
        <v>2.4508075660827764</v>
      </c>
      <c r="C26" s="8">
        <f>B26*D17</f>
        <v>41.663728623407195</v>
      </c>
    </row>
    <row r="27" spans="1:7" x14ac:dyDescent="0.25">
      <c r="A27" s="2" t="s">
        <v>12</v>
      </c>
      <c r="B27" s="7">
        <f>SUM(B22:B26)</f>
        <v>8.6392364128754586</v>
      </c>
      <c r="C27" s="7">
        <f>SUM(C22:C26)</f>
        <v>118.15052464721676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J7"/>
  <sheetViews>
    <sheetView showGridLines="0" workbookViewId="0">
      <selection activeCell="B29" sqref="B29"/>
    </sheetView>
  </sheetViews>
  <sheetFormatPr defaultRowHeight="15.75" x14ac:dyDescent="0.25"/>
  <cols>
    <col min="1" max="16384" width="8.88671875" style="10"/>
  </cols>
  <sheetData>
    <row r="7" spans="4:10" x14ac:dyDescent="0.25">
      <c r="D7" s="10" t="s">
        <v>15</v>
      </c>
      <c r="J7" s="10" t="s">
        <v>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Compare</vt:lpstr>
    </vt:vector>
  </TitlesOfParts>
  <Company>University of Cincinnati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1999-01-29T15:38:33Z</dcterms:created>
  <dcterms:modified xsi:type="dcterms:W3CDTF">2014-08-17T19:05:28Z</dcterms:modified>
</cp:coreProperties>
</file>